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F5C028B1-8994-4559-8888-2782256DFC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E57" i="2" s="1"/>
  <c r="D48" i="2"/>
  <c r="D47" i="2" s="1"/>
  <c r="E36" i="2"/>
  <c r="E44" i="2" s="1"/>
  <c r="D36" i="2"/>
  <c r="D44" i="2" s="1"/>
  <c r="D57" i="2" l="1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<sst xmlns="http://schemas.openxmlformats.org/spreadsheetml/2006/main" count="62" uniqueCount="53">
  <si>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</si>
  <si>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</si>
  <si>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</si>
  <si>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</si>
  <si>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</si>
  <si>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</si>
  <si>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</si>
  <si>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</si>
  <si>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</si>
  <si>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</si>
  <si>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</si>
  <si>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</si>
  <si>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</si>
  <si>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</si>
  <si>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</si>
  <si>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</si>
  <si>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</si>
  <si>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</si>
  <si>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</si>
  <si>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</si>
  <si>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</si>
  <si>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</si>
  <si>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</si>
  <si>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</si>
  <si>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</si>
  <si>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</si>
  <si>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</si>
  <si>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</si>
  <si>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</si>
  <si>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</si>
  <si>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</si>
  <si>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</si>
  <si>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</si>
  <si>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</si>
  <si>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</si>
  <si>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</si>
  <si>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</si>
  <si>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</si>
  <si>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</si>
  <si>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</si>
  <si>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</si>
  <si>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</si>
  <si>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</si>
  <si>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</si>
  <si>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</si>
  <si>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</si>
  <si>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</si>
  <si>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</si>
  <si>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</si>
  <si>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</si>
  <si>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</si>
  <si>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COMONFORT, GTO.
ESTADO DE FLUJOS DE EFECTIVO
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</si>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</sst>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</xdr:rowOff>
    </xdr:from>
    <xdr:to>
      <xdr:col>2</xdr:col>
      <xdr:colOff>419100</xdr:colOff>
      <xdr:row>1</xdr:row>
      <xdr:rowOff>4059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8575"/>
          <a:ext cx="371475" cy="47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552450</xdr:colOff>
      <xdr:row>0</xdr:row>
      <xdr:rowOff>19050</xdr:rowOff>
    </xdr:from>
    <xdr:ext cx="657225" cy="4667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0290" y="19050"/>
          <a:ext cx="657225" cy="466725"/>
        </a:xfrm>
        <a:prstGeom prst="rect">
          <a:avLst/>
        </a:prstGeom>
      </xdr:spPr>
    </xdr:pic>
    <xdr:clientData/>
  </xdr:oneCellAnchor>
  <xdr:twoCellAnchor editAs="oneCell">
    <xdr:from>
      <xdr:col>2</xdr:col>
      <xdr:colOff>327660</xdr:colOff>
      <xdr:row>68</xdr:row>
      <xdr:rowOff>83820</xdr:rowOff>
    </xdr:from>
    <xdr:to>
      <xdr:col>4</xdr:col>
      <xdr:colOff>527685</xdr:colOff>
      <xdr:row>70</xdr:row>
      <xdr:rowOff>112395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525780" y="9532620"/>
          <a:ext cx="557974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view="pageBreakPreview" zoomScale="110" zoomScaleNormal="100" zoomScaleSheetLayoutView="11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12895481.780000001</v>
      </c>
      <c r="E5" s="14">
        <f>SUM(E6:E15)</f>
        <v>13414530.77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79046.86</v>
      </c>
      <c r="E10" s="17">
        <v>64797.35</v>
      </c>
    </row>
    <row r="11" spans="1:5" x14ac:dyDescent="0.2">
      <c r="A11" s="26">
        <v>4160</v>
      </c>
      <c r="C11" s="15" t="s">
        <v>44</v>
      </c>
      <c r="D11" s="16">
        <v>109857.28</v>
      </c>
      <c r="E11" s="17">
        <v>88220.86</v>
      </c>
    </row>
    <row r="12" spans="1:5" x14ac:dyDescent="0.2">
      <c r="A12" s="26">
        <v>4170</v>
      </c>
      <c r="C12" s="15" t="s">
        <v>45</v>
      </c>
      <c r="D12" s="16">
        <v>582829.5</v>
      </c>
      <c r="E12" s="17">
        <v>1047398.5</v>
      </c>
    </row>
    <row r="13" spans="1:5" ht="22.5" x14ac:dyDescent="0.2">
      <c r="A13" s="26">
        <v>4210</v>
      </c>
      <c r="C13" s="15" t="s">
        <v>46</v>
      </c>
      <c r="D13" s="16">
        <v>297831.90000000002</v>
      </c>
      <c r="E13" s="17">
        <v>486776.44</v>
      </c>
    </row>
    <row r="14" spans="1:5" x14ac:dyDescent="0.2">
      <c r="A14" s="26">
        <v>4220</v>
      </c>
      <c r="C14" s="15" t="s">
        <v>47</v>
      </c>
      <c r="D14" s="16">
        <v>11825916.24</v>
      </c>
      <c r="E14" s="17">
        <v>11727337.619999999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9279444.9600000009</v>
      </c>
      <c r="E16" s="14">
        <f>SUM(E17:E32)</f>
        <v>12689283.92</v>
      </c>
    </row>
    <row r="17" spans="1:5" x14ac:dyDescent="0.2">
      <c r="A17" s="26">
        <v>5110</v>
      </c>
      <c r="C17" s="15" t="s">
        <v>8</v>
      </c>
      <c r="D17" s="16">
        <v>7778978.0700000003</v>
      </c>
      <c r="E17" s="17">
        <v>10124126.039999999</v>
      </c>
    </row>
    <row r="18" spans="1:5" x14ac:dyDescent="0.2">
      <c r="A18" s="26">
        <v>5120</v>
      </c>
      <c r="C18" s="15" t="s">
        <v>9</v>
      </c>
      <c r="D18" s="16">
        <v>452352.96</v>
      </c>
      <c r="E18" s="17">
        <v>933742.8</v>
      </c>
    </row>
    <row r="19" spans="1:5" x14ac:dyDescent="0.2">
      <c r="A19" s="26">
        <v>5130</v>
      </c>
      <c r="C19" s="15" t="s">
        <v>10</v>
      </c>
      <c r="D19" s="16">
        <v>665073.64</v>
      </c>
      <c r="E19" s="17">
        <v>1349102.81</v>
      </c>
    </row>
    <row r="20" spans="1:5" x14ac:dyDescent="0.2">
      <c r="A20" s="26">
        <v>5210</v>
      </c>
      <c r="C20" s="15" t="s">
        <v>11</v>
      </c>
      <c r="D20" s="16">
        <v>197397.4</v>
      </c>
      <c r="E20" s="17">
        <v>122100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123832.57</v>
      </c>
      <c r="E23" s="17">
        <v>100266.62</v>
      </c>
    </row>
    <row r="24" spans="1:5" x14ac:dyDescent="0.2">
      <c r="A24" s="26">
        <v>5250</v>
      </c>
      <c r="C24" s="15" t="s">
        <v>15</v>
      </c>
      <c r="D24" s="16">
        <v>61810.32</v>
      </c>
      <c r="E24" s="17">
        <v>59945.65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3616036.8200000003</v>
      </c>
      <c r="E33" s="14">
        <f>E5-E16</f>
        <v>725246.84999999963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231803.72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213200.22</v>
      </c>
    </row>
    <row r="39" spans="1:5" x14ac:dyDescent="0.2">
      <c r="A39" s="4"/>
      <c r="C39" s="15" t="s">
        <v>28</v>
      </c>
      <c r="D39" s="16">
        <v>0</v>
      </c>
      <c r="E39" s="17">
        <v>18603.5</v>
      </c>
    </row>
    <row r="40" spans="1:5" x14ac:dyDescent="0.2">
      <c r="A40" s="4"/>
      <c r="B40" s="11" t="s">
        <v>7</v>
      </c>
      <c r="C40" s="12"/>
      <c r="D40" s="13">
        <f>SUM(D41:D43)</f>
        <v>156101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156101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-156101</v>
      </c>
      <c r="E44" s="14">
        <f>E36-E40</f>
        <v>231803.72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-775957.06</v>
      </c>
      <c r="E47" s="14">
        <f>SUM(E48+E51)</f>
        <v>-76753.600000000006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-775957.06</v>
      </c>
      <c r="E51" s="17">
        <v>-76753.600000000006</v>
      </c>
    </row>
    <row r="52" spans="1:5" x14ac:dyDescent="0.2">
      <c r="A52" s="4"/>
      <c r="B52" s="11" t="s">
        <v>7</v>
      </c>
      <c r="C52" s="12"/>
      <c r="D52" s="13">
        <f>SUM(D53+D56)</f>
        <v>3229821.28</v>
      </c>
      <c r="E52" s="14">
        <f>SUM(E53+E56)</f>
        <v>1441009.24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3229821.28</v>
      </c>
      <c r="E56" s="17">
        <v>1441009.24</v>
      </c>
    </row>
    <row r="57" spans="1:5" x14ac:dyDescent="0.2">
      <c r="A57" s="18" t="s">
        <v>38</v>
      </c>
      <c r="C57" s="19"/>
      <c r="D57" s="13">
        <f>D47-D52</f>
        <v>-4005778.34</v>
      </c>
      <c r="E57" s="14">
        <f>E47-E52</f>
        <v>-1517762.84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-545842.51999999955</v>
      </c>
      <c r="E59" s="14">
        <f>E57+E44+E33</f>
        <v>-560712.27000000048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746543.1</v>
      </c>
      <c r="E61" s="14">
        <v>1307255.3700000001</v>
      </c>
    </row>
    <row r="62" spans="1:5" x14ac:dyDescent="0.2">
      <c r="A62" s="18" t="s">
        <v>41</v>
      </c>
      <c r="C62" s="19"/>
      <c r="D62" s="13">
        <v>1286837.1599999999</v>
      </c>
      <c r="E62" s="14">
        <v>1832679.68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2" t="s">
        <v>52</v>
      </c>
      <c r="B65" s="32"/>
      <c r="C65" s="32"/>
      <c r="D65" s="32"/>
      <c r="E65" s="32"/>
    </row>
    <row r="66" spans="1:5" ht="11.45" customHeight="1" x14ac:dyDescent="0.2">
      <c r="A66" s="32"/>
      <c r="B66" s="32"/>
      <c r="C66" s="32"/>
      <c r="D66" s="32"/>
      <c r="E66" s="32"/>
    </row>
  </sheetData>
  <sheetProtection formatCells="0" formatColumns="0" formatRows="0" autoFilter="0"/>
  <mergeCells count="3">
    <mergeCell ref="A1:E1"/>
    <mergeCell ref="A2:C2"/>
    <mergeCell ref="A65:E66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45be96a9-161b-45e5-8955-82d7971c9a3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2020-10-28T16:31:29Z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